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COUNCIL MEETINGS\2019 COMESA Policy Organs Meetings\Sub Committee Meetings\"/>
    </mc:Choice>
  </mc:AlternateContent>
  <bookViews>
    <workbookView xWindow="0" yWindow="0" windowWidth="12000" windowHeight="5235"/>
  </bookViews>
  <sheets>
    <sheet name="Sheet2" sheetId="2" r:id="rId1"/>
  </sheets>
  <externalReferences>
    <externalReference r:id="rId2"/>
  </externalReferences>
  <definedNames>
    <definedName name="_xlnm.Print_Titles" localSheetId="0">Sheet2!$2:$4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47" i="2" l="1"/>
  <c r="H30" i="2" l="1"/>
  <c r="H29" i="2" l="1"/>
  <c r="H28" i="2"/>
  <c r="H11" i="2" l="1"/>
  <c r="G12" i="2" l="1"/>
  <c r="H12" i="2" s="1"/>
  <c r="G46" i="2"/>
  <c r="G26" i="2"/>
  <c r="H26" i="2" s="1"/>
  <c r="G24" i="2"/>
  <c r="H24" i="2" s="1"/>
  <c r="H40" i="2"/>
  <c r="G34" i="2"/>
  <c r="H34" i="2" s="1"/>
  <c r="G32" i="2"/>
  <c r="H32" i="2" s="1"/>
  <c r="H42" i="2"/>
  <c r="H43" i="2"/>
  <c r="H44" i="2"/>
  <c r="H45" i="2"/>
  <c r="H6" i="2"/>
  <c r="H7" i="2"/>
  <c r="H10" i="2"/>
  <c r="H8" i="2"/>
  <c r="H13" i="2"/>
  <c r="H15" i="2"/>
  <c r="H16" i="2"/>
  <c r="H17" i="2"/>
  <c r="H18" i="2"/>
  <c r="H19" i="2"/>
  <c r="H20" i="2"/>
  <c r="H21" i="2"/>
  <c r="H22" i="2"/>
  <c r="H23" i="2"/>
  <c r="H25" i="2"/>
  <c r="H27" i="2"/>
  <c r="H31" i="2"/>
  <c r="H35" i="2"/>
  <c r="H36" i="2"/>
  <c r="H37" i="2"/>
  <c r="H39" i="2"/>
  <c r="G33" i="2"/>
  <c r="H33" i="2" s="1"/>
  <c r="H5" i="2"/>
  <c r="H46" i="2" l="1"/>
  <c r="H47" i="2" s="1"/>
  <c r="G47" i="2"/>
  <c r="A6" i="2"/>
  <c r="A7" i="2" s="1"/>
  <c r="A9" i="2" s="1"/>
  <c r="A10" i="2" s="1"/>
  <c r="A8" i="2" s="1"/>
  <c r="A12" i="2" s="1"/>
  <c r="A13" i="2" s="1"/>
  <c r="A14" i="2" s="1"/>
  <c r="A15" i="2" s="1"/>
  <c r="A16" i="2" l="1"/>
  <c r="A17" i="2" s="1"/>
  <c r="A18" i="2" s="1"/>
  <c r="F41" i="2"/>
  <c r="F48" i="2" s="1"/>
  <c r="A19" i="2" l="1"/>
  <c r="A20" i="2" s="1"/>
  <c r="A21" i="2" s="1"/>
  <c r="A22" i="2" s="1"/>
  <c r="A23" i="2" s="1"/>
  <c r="A24" i="2" s="1"/>
  <c r="A25" i="2" s="1"/>
  <c r="A26" i="2" s="1"/>
  <c r="A27" i="2" s="1"/>
  <c r="G38" i="2"/>
  <c r="A28" i="2" l="1"/>
  <c r="A29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8" i="2" s="1"/>
  <c r="H38" i="2"/>
  <c r="G41" i="2"/>
  <c r="G48" i="2" s="1"/>
  <c r="H41" i="2" l="1"/>
  <c r="H48" i="2" s="1"/>
</calcChain>
</file>

<file path=xl/sharedStrings.xml><?xml version="1.0" encoding="utf-8"?>
<sst xmlns="http://schemas.openxmlformats.org/spreadsheetml/2006/main" count="106" uniqueCount="106">
  <si>
    <t>STRATEGIC ISSUES</t>
  </si>
  <si>
    <t>OBJECTIVES</t>
  </si>
  <si>
    <t>EXPECTED OUTPUTS</t>
  </si>
  <si>
    <t>ACTIVITIES</t>
  </si>
  <si>
    <t>TOTAL BUDGET (US $)</t>
  </si>
  <si>
    <t>Determination of Conduct Harmful to Competition in the Market</t>
  </si>
  <si>
    <t>Effective and timely assessment of competition cases</t>
  </si>
  <si>
    <t>Strengthening Enforcement</t>
  </si>
  <si>
    <t>Enhance compliance with the decisions of the Commission</t>
  </si>
  <si>
    <t xml:space="preserve">Advocacy and Strategic Collaboration </t>
  </si>
  <si>
    <t>Enhance the visibility of the Commission</t>
  </si>
  <si>
    <t>Institutional Strengthening</t>
  </si>
  <si>
    <t>Enhance organisational capacity</t>
  </si>
  <si>
    <t>Hosting Eight (8) CID meeting</t>
  </si>
  <si>
    <t>Improve the record keeping system of the Commission</t>
  </si>
  <si>
    <t xml:space="preserve">Establsihment of a Documentation Center </t>
  </si>
  <si>
    <t>Total</t>
  </si>
  <si>
    <t>Grand Total</t>
  </si>
  <si>
    <t>Enhance consumer protection in the Common Market</t>
  </si>
  <si>
    <t xml:space="preserve">Contribution towards retention of non established staff members </t>
  </si>
  <si>
    <t>Advertisement, Shortlisting, interview, appointment, settlement and retention</t>
  </si>
  <si>
    <t>Translation and transcription</t>
  </si>
  <si>
    <t>Legal fees</t>
  </si>
  <si>
    <t>Bank charges</t>
  </si>
  <si>
    <t>Strengthening Research</t>
  </si>
  <si>
    <t xml:space="preserve">Investigation of regional mergers  </t>
  </si>
  <si>
    <t>Merger assessments reports concluded  in conformity with the stipulated mandatory timeframe</t>
  </si>
  <si>
    <t xml:space="preserve">Restrictive  Business Practices assessment reports conclulded in conformity with the stipulated mandatory timeframe. </t>
  </si>
  <si>
    <t xml:space="preserve">Consumer protection assessment report concluded. </t>
  </si>
  <si>
    <t>Investigation of consumer protection cases</t>
  </si>
  <si>
    <t>Regional Leniency Programme developed</t>
  </si>
  <si>
    <t xml:space="preserve">Donations and participation in selected community activities undertaken </t>
  </si>
  <si>
    <t>Make donations and participate in corporate social responsibility activities</t>
  </si>
  <si>
    <t>Enhance visibility</t>
  </si>
  <si>
    <t>Diplomatic Conference held for COMESA Ambassadors</t>
  </si>
  <si>
    <t xml:space="preserve">International cooperation, outreach and networking achieved </t>
  </si>
  <si>
    <t xml:space="preserve">Inter-COMESA Institutional Cooperation achieved </t>
  </si>
  <si>
    <t>Enhance corporate governace</t>
  </si>
  <si>
    <t>Enhanced capacity for the Board</t>
  </si>
  <si>
    <t xml:space="preserve">Hosting four (4) Board Meetings </t>
  </si>
  <si>
    <t>Four (4)Board Meeting hosted</t>
  </si>
  <si>
    <t>Eight (8) CID Meeting hosted</t>
  </si>
  <si>
    <t>Four (4)Board Committee Meetings hosted</t>
  </si>
  <si>
    <t>Capacity building for the staff members conducted</t>
  </si>
  <si>
    <t>Regional training workshop on restrictive business practicies conducted</t>
  </si>
  <si>
    <t>Enhance capacity to enforce the COMESA Competition Regulations by case officers at National Competition and Consumer Agencies</t>
  </si>
  <si>
    <t>Purchase of Books and Law Reports</t>
  </si>
  <si>
    <t>Subscription to Online news and research platforms</t>
  </si>
  <si>
    <t>Ensure accessiblity of Commission's Documents in all the three Official languages</t>
  </si>
  <si>
    <t>Enhance the organisational capacity for the Commission</t>
  </si>
  <si>
    <t>Participation and co-hosting of the COMESA Research Forum</t>
  </si>
  <si>
    <t>Appointment of Consultant for the formulation of the Regional Leniency Programme and consultation of Member States and other stakeholders</t>
  </si>
  <si>
    <t xml:space="preserve">Regional Training for case handlers of mergers </t>
  </si>
  <si>
    <t>Organise Regional Training on restrictive business practices for case officers of National Competition Authorities .</t>
  </si>
  <si>
    <t>Sensitisation of the Businesss Reporters on the provisions and implementation of the COMESA Competition Regulations</t>
  </si>
  <si>
    <t>Sensitisation of judges and legal practitioners on the provisions and implementation of the COMESA Competition Regulations</t>
  </si>
  <si>
    <t>Improved image of the Commission</t>
  </si>
  <si>
    <t>Production of give aways such as exectutive gudgets, calanders, branded folders, advocacy materials and other corporate brands</t>
  </si>
  <si>
    <t>Organise the annual Diplomatic  Conference on Regional Integration</t>
  </si>
  <si>
    <t>Hosting of two (2) of each of the Committee Meetings (Finance &amp; Administration and Technical &amp; Strategy)</t>
  </si>
  <si>
    <t>Training to support staff Members</t>
  </si>
  <si>
    <t xml:space="preserve">Undertake joint COMESA/ COMESA Insttitions and the CCC's Programmes </t>
  </si>
  <si>
    <t>Compliance</t>
  </si>
  <si>
    <t>Documents produced in the three COMESA languages</t>
  </si>
  <si>
    <t>Statutory Requirement</t>
  </si>
  <si>
    <t>Staff retention for 10 staff members</t>
  </si>
  <si>
    <t>Recruitment of 4 staff members</t>
  </si>
  <si>
    <t>Office equipment</t>
  </si>
  <si>
    <t>Office furniture and filings</t>
  </si>
  <si>
    <t>Establishment of the Consumer Protection Division and HR/Admin Division</t>
  </si>
  <si>
    <t>Enhance the legal framework and promote the due processs of law</t>
  </si>
  <si>
    <t>Technical assistance provided to selected Member States to:  1.enact or review national competition laws and policies harmonized with the regional competition law. 2. Set up and operationalise national competition authorities.</t>
  </si>
  <si>
    <t>One Regional Workshop organised for legal practitioners on the provisions and implementation of the COMESA Competition Regulations</t>
  </si>
  <si>
    <t xml:space="preserve">Participation in Member States International Trade Fair </t>
  </si>
  <si>
    <t>ACTUAL</t>
  </si>
  <si>
    <t>VARIANCE</t>
  </si>
  <si>
    <t xml:space="preserve">2020 COMESA COMPETITON COMMISSION WORK PROGRAMME   </t>
  </si>
  <si>
    <t>Investigations of at least six (6) RBP and AOD cases and finalize at least four (4) RBP and AOD cases</t>
  </si>
  <si>
    <t>Bilateral enforcement cooperation agreements concluded with selected Member States to ensure effective enforcement</t>
  </si>
  <si>
    <t>Enhanced surveillance in the common market through market screening and detection of competition infringements</t>
  </si>
  <si>
    <t>Conduct Joint Market screening with selected Member States and hold a workshop to discuss the report of the screening exercise</t>
  </si>
  <si>
    <t xml:space="preserve">Updated data/information/statistics on the status of the single market imperative. </t>
  </si>
  <si>
    <t>Networking with Academic institutions</t>
  </si>
  <si>
    <t>Enhanced competition and consumer protection enforcement knowledge</t>
  </si>
  <si>
    <t>Consultaions/Negotiations and bilateral meetings with selected national competition agencies to conclude and operationalise/implement MOUs</t>
  </si>
  <si>
    <t>Engage selected Member States on: 1)Adoption and harmonization of national competition laws with the regional competition law. 2)Capacity building for NCAs staff through exchange and attachement programs</t>
  </si>
  <si>
    <t>Draft Guidelines on Fines and Penalities prepared for stakeholders consultations.</t>
  </si>
  <si>
    <t>Develop and Validate the Fines and Penalities Guidelines with Member States and Stakeholders</t>
  </si>
  <si>
    <t>Draft amendments to COMESA Competition Legislation in consultation with Member States and stakeholders</t>
  </si>
  <si>
    <t>COMESA Competitition Legislation reviewed</t>
  </si>
  <si>
    <t>ICN Mergers, Unilateral, Cartels and Agency Effectiveness Workshop and conferences attended</t>
  </si>
  <si>
    <t>Participation in the ICN Mergers Unilateral, Cartels and Agency Effectiveness workshops and conferences</t>
  </si>
  <si>
    <t xml:space="preserve">Enhanced capacity for enforcement of regulations at national level </t>
  </si>
  <si>
    <t>Mergers &amp; Restrictive Business Practice (RBP) Training Workshop conducted for National Competition Authority</t>
  </si>
  <si>
    <t>Mission to carry out needs assessment of National Competition Authority and national advocacy seminar on competition policy and law</t>
  </si>
  <si>
    <t>Annual Regional Business Community and Business Reporters Workshop on the provisions and implementation of the COMESA Competition Regulations</t>
  </si>
  <si>
    <t>Participation in the World Consumer Rights Day and World Competiion Day in selected Member States</t>
  </si>
  <si>
    <t>Participation at the International Competition and Consumer Protection Fora: ABA, African Dialogue, ICPEN, ICN, OECD, IBA, ACF and UNCTAD</t>
  </si>
  <si>
    <t xml:space="preserve">a)Training of Commissioners on use of economic analysis on competition cases &amp; decision making; b) Training of Commissioners on the Interpetation of Legal concepts &amp; Principles in decision making </t>
  </si>
  <si>
    <t>Strategic Plan 2021-2025 developed</t>
  </si>
  <si>
    <t>Consultation and validation of the 5 years Strategic Plan</t>
  </si>
  <si>
    <t>Staff welfare</t>
  </si>
  <si>
    <t>Robust ICT Infrastructure</t>
  </si>
  <si>
    <t xml:space="preserve">Review Website,  Web Exchange Service, Internet, Accounting Package, Microsoft License, Video Conference Facility, eBoard Software, Internet subscription and support service, e filing system install and strengthen ICT </t>
  </si>
  <si>
    <t>Subtotal</t>
  </si>
  <si>
    <t>ANNEX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</si>
</sst>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21212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horizontal="right"/>
    </xf>
    <xf numFmtId="0" fontId="4" fillId="0" borderId="3" xfId="0" applyFont="1" applyBorder="1" applyAlignment="1">
      <alignment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4" fillId="0" borderId="4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3" fontId="4" fillId="0" borderId="1" xfId="0" applyNumberFormat="1" applyFont="1" applyFill="1" applyBorder="1" applyAlignment="1">
      <alignment horizontal="right" wrapText="1"/>
    </xf>
    <xf numFmtId="0" fontId="4" fillId="2" borderId="1" xfId="0" applyFont="1" applyFill="1" applyBorder="1" applyAlignment="1">
      <alignment vertical="top" wrapText="1"/>
    </xf>
    <xf numFmtId="3" fontId="4" fillId="2" borderId="1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3" fontId="1" fillId="0" borderId="1" xfId="0" applyNumberFormat="1" applyFont="1" applyBorder="1" applyAlignment="1">
      <alignment horizontal="right"/>
    </xf>
    <xf numFmtId="0" fontId="1" fillId="0" borderId="0" xfId="0" applyNumberFormat="1" applyFont="1" applyAlignment="1">
      <alignment vertical="top"/>
    </xf>
    <xf numFmtId="0" fontId="1" fillId="0" borderId="1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horizontal="right" wrapText="1"/>
    </xf>
    <xf numFmtId="0" fontId="0" fillId="0" borderId="0" xfId="0" applyFill="1"/>
    <xf numFmtId="3" fontId="0" fillId="0" borderId="0" xfId="0" applyNumberFormat="1" applyFill="1"/>
    <xf numFmtId="0" fontId="2" fillId="0" borderId="0" xfId="0" applyFont="1" applyAlignment="1">
      <alignment horizontal="right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2" borderId="1" xfId="0" applyFont="1" applyFill="1" applyBorder="1" applyAlignment="1">
      <alignment vertical="top" wrapText="1"/>
    </xf>
    <xf numFmtId="3" fontId="1" fillId="0" borderId="1" xfId="0" applyNumberFormat="1" applyFont="1" applyFill="1" applyBorder="1" applyAlignment="1">
      <alignment horizontal="right" wrapText="1"/>
    </xf>
    <xf numFmtId="0" fontId="4" fillId="0" borderId="2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wrapText="1"/>
    </xf>
    <xf numFmtId="0" fontId="4" fillId="0" borderId="0" xfId="0" applyFont="1" applyBorder="1" applyAlignment="1">
      <alignment vertical="top"/>
    </xf>
    <xf numFmtId="3" fontId="3" fillId="2" borderId="1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right" wrapText="1"/>
    </xf>
    <xf numFmtId="3" fontId="2" fillId="0" borderId="1" xfId="0" applyNumberFormat="1" applyFont="1" applyFill="1" applyBorder="1" applyAlignment="1">
      <alignment horizontal="right" wrapText="1"/>
    </xf>
    <xf numFmtId="3" fontId="3" fillId="0" borderId="1" xfId="0" applyNumberFormat="1" applyFont="1" applyBorder="1" applyAlignment="1">
      <alignment wrapText="1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vertical="top"/>
    </xf>
    <xf numFmtId="0" fontId="3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3" fontId="3" fillId="0" borderId="1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3" fontId="4" fillId="0" borderId="1" xfId="0" applyNumberFormat="1" applyFont="1" applyBorder="1" applyAlignment="1">
      <alignment horizontal="right" wrapText="1"/>
    </xf>
    <xf numFmtId="0" fontId="4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right" wrapText="1"/>
    </xf>
    <xf numFmtId="3" fontId="3" fillId="0" borderId="4" xfId="0" applyNumberFormat="1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3" fontId="4" fillId="0" borderId="2" xfId="0" applyNumberFormat="1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4" fillId="0" borderId="2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ACCOUNTS/ACCOUNTS%202019%20FEES/2019%20TRANSACTIONS%20MERGER%20FE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HANGE DIFFERENCES"/>
      <sheetName val="CHEQUES REV"/>
      <sheetName val="STAFF COSTS"/>
      <sheetName val="USD REV 1"/>
      <sheetName val="USD REV 2"/>
      <sheetName val="ECO INVESTMENT ACCOUNT"/>
      <sheetName val="STD INVESTMENT ACCOUNT"/>
      <sheetName val="REC REV LOCAL"/>
      <sheetName val="REC REV 1"/>
      <sheetName val="REC REV 2"/>
      <sheetName val="REC STD INVST"/>
      <sheetName val="SUNDRY CREDITORS"/>
      <sheetName val="SUSPENSE"/>
    </sheetNames>
    <sheetDataSet>
      <sheetData sheetId="0"/>
      <sheetData sheetId="1"/>
      <sheetData sheetId="2"/>
      <sheetData sheetId="3">
        <row r="82">
          <cell r="I82"/>
          <cell r="J82"/>
          <cell r="M82"/>
          <cell r="N82"/>
          <cell r="R82"/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zoomScale="106" zoomScaleNormal="106" workbookViewId="0">
      <selection activeCell="B2" sqref="B2:H2"/>
    </sheetView>
  </sheetViews>
  <sheetFormatPr defaultColWidth="8.85546875" defaultRowHeight="15" x14ac:dyDescent="0.25"/>
  <cols>
    <col min="1" max="1" width="6" style="17" customWidth="1"/>
    <col min="2" max="2" width="21.85546875" style="2" customWidth="1"/>
    <col min="3" max="3" width="20" style="2" customWidth="1"/>
    <col min="4" max="4" width="35.28515625" style="2" customWidth="1"/>
    <col min="5" max="5" width="32.140625" style="2" customWidth="1"/>
    <col min="6" max="6" width="13" style="22" customWidth="1"/>
    <col min="7" max="7" width="10" style="3" customWidth="1"/>
    <col min="8" max="8" width="13.42578125" style="3" customWidth="1"/>
    <col min="9" max="11" width="8.85546875" style="20"/>
  </cols>
  <sheetData>
    <row r="1" spans="1:11" s="1" customFormat="1" x14ac:dyDescent="0.25">
      <c r="A1" s="17"/>
      <c r="B1" s="39" t="s">
        <v>105</v>
      </c>
      <c r="C1" s="2"/>
      <c r="D1" s="2"/>
      <c r="E1" s="2"/>
      <c r="F1" s="22"/>
      <c r="G1" s="3"/>
      <c r="H1" s="3"/>
      <c r="I1" s="20"/>
      <c r="J1" s="20"/>
      <c r="K1" s="20"/>
    </row>
    <row r="2" spans="1:11" x14ac:dyDescent="0.25">
      <c r="A2" s="18"/>
      <c r="B2" s="47" t="s">
        <v>76</v>
      </c>
      <c r="C2" s="47"/>
      <c r="D2" s="47"/>
      <c r="E2" s="47"/>
      <c r="F2" s="47"/>
      <c r="G2" s="47"/>
      <c r="H2" s="47"/>
    </row>
    <row r="3" spans="1:11" ht="15" customHeight="1" x14ac:dyDescent="0.25">
      <c r="A3" s="18"/>
      <c r="B3" s="48" t="s">
        <v>0</v>
      </c>
      <c r="C3" s="48" t="s">
        <v>1</v>
      </c>
      <c r="D3" s="48" t="s">
        <v>2</v>
      </c>
      <c r="E3" s="48" t="s">
        <v>3</v>
      </c>
      <c r="F3" s="50" t="s">
        <v>4</v>
      </c>
      <c r="G3" s="52"/>
      <c r="H3" s="53"/>
    </row>
    <row r="4" spans="1:11" x14ac:dyDescent="0.25">
      <c r="A4" s="18"/>
      <c r="B4" s="49"/>
      <c r="C4" s="49"/>
      <c r="D4" s="49"/>
      <c r="E4" s="49"/>
      <c r="F4" s="51"/>
      <c r="G4" s="19" t="s">
        <v>74</v>
      </c>
      <c r="H4" s="23" t="s">
        <v>75</v>
      </c>
    </row>
    <row r="5" spans="1:11" ht="45.75" customHeight="1" x14ac:dyDescent="0.25">
      <c r="A5" s="18">
        <v>1</v>
      </c>
      <c r="B5" s="40" t="s">
        <v>5</v>
      </c>
      <c r="C5" s="28" t="s">
        <v>6</v>
      </c>
      <c r="D5" s="6" t="s">
        <v>26</v>
      </c>
      <c r="E5" s="13" t="s">
        <v>25</v>
      </c>
      <c r="F5" s="34">
        <v>10000</v>
      </c>
      <c r="G5" s="29">
        <v>0</v>
      </c>
      <c r="H5" s="30">
        <f>F5-G5</f>
        <v>10000</v>
      </c>
    </row>
    <row r="6" spans="1:11" ht="58.5" customHeight="1" x14ac:dyDescent="0.25">
      <c r="A6" s="18">
        <f>A5+1</f>
        <v>2</v>
      </c>
      <c r="B6" s="41"/>
      <c r="C6" s="4"/>
      <c r="D6" s="5" t="s">
        <v>27</v>
      </c>
      <c r="E6" s="24" t="s">
        <v>77</v>
      </c>
      <c r="F6" s="19">
        <v>100000</v>
      </c>
      <c r="G6" s="29">
        <v>0</v>
      </c>
      <c r="H6" s="30">
        <f t="shared" ref="H6:H46" si="0">F6-G6</f>
        <v>100000</v>
      </c>
    </row>
    <row r="7" spans="1:11" ht="77.25" customHeight="1" x14ac:dyDescent="0.25">
      <c r="A7" s="18">
        <f t="shared" ref="A7:A46" si="1">A6+1</f>
        <v>3</v>
      </c>
      <c r="B7" s="41"/>
      <c r="C7" s="8"/>
      <c r="D7" s="9" t="s">
        <v>78</v>
      </c>
      <c r="E7" s="9" t="s">
        <v>84</v>
      </c>
      <c r="F7" s="35">
        <v>25000</v>
      </c>
      <c r="G7" s="10">
        <v>0</v>
      </c>
      <c r="H7" s="30">
        <f t="shared" si="0"/>
        <v>25000</v>
      </c>
    </row>
    <row r="8" spans="1:11" ht="42.75" x14ac:dyDescent="0.25">
      <c r="A8" s="18">
        <f>A10+1</f>
        <v>6</v>
      </c>
      <c r="B8" s="41"/>
      <c r="C8" s="6" t="s">
        <v>18</v>
      </c>
      <c r="D8" s="11" t="s">
        <v>28</v>
      </c>
      <c r="E8" s="11" t="s">
        <v>29</v>
      </c>
      <c r="F8" s="34">
        <v>20000</v>
      </c>
      <c r="G8" s="12">
        <v>0</v>
      </c>
      <c r="H8" s="30">
        <f>F8-G8</f>
        <v>20000</v>
      </c>
    </row>
    <row r="9" spans="1:11" ht="58.5" customHeight="1" x14ac:dyDescent="0.25">
      <c r="A9" s="18">
        <f>A7+1</f>
        <v>4</v>
      </c>
      <c r="B9" s="41"/>
      <c r="C9" s="56" t="s">
        <v>24</v>
      </c>
      <c r="D9" s="25" t="s">
        <v>79</v>
      </c>
      <c r="E9" s="26" t="s">
        <v>80</v>
      </c>
      <c r="F9" s="36">
        <v>50000</v>
      </c>
      <c r="G9" s="27">
        <v>0</v>
      </c>
      <c r="H9" s="27">
        <v>50000</v>
      </c>
    </row>
    <row r="10" spans="1:11" ht="43.5" customHeight="1" x14ac:dyDescent="0.25">
      <c r="A10" s="18">
        <f t="shared" si="1"/>
        <v>5</v>
      </c>
      <c r="B10" s="41"/>
      <c r="C10" s="57"/>
      <c r="D10" s="6" t="s">
        <v>81</v>
      </c>
      <c r="E10" s="6" t="s">
        <v>50</v>
      </c>
      <c r="F10" s="19">
        <v>25000</v>
      </c>
      <c r="G10" s="29">
        <v>0</v>
      </c>
      <c r="H10" s="30">
        <f t="shared" si="0"/>
        <v>25000</v>
      </c>
    </row>
    <row r="11" spans="1:11" s="1" customFormat="1" ht="45.75" customHeight="1" x14ac:dyDescent="0.25">
      <c r="A11" s="18"/>
      <c r="B11" s="42"/>
      <c r="C11" s="59"/>
      <c r="D11" s="6" t="s">
        <v>83</v>
      </c>
      <c r="E11" s="6" t="s">
        <v>82</v>
      </c>
      <c r="F11" s="19">
        <v>10000</v>
      </c>
      <c r="G11" s="29">
        <v>0</v>
      </c>
      <c r="H11" s="30">
        <f t="shared" si="0"/>
        <v>10000</v>
      </c>
      <c r="I11" s="20"/>
      <c r="J11" s="20"/>
      <c r="K11" s="20"/>
    </row>
    <row r="12" spans="1:11" ht="115.5" customHeight="1" x14ac:dyDescent="0.25">
      <c r="A12" s="18">
        <f>A8+1</f>
        <v>7</v>
      </c>
      <c r="B12" s="40" t="s">
        <v>7</v>
      </c>
      <c r="C12" s="6" t="s">
        <v>8</v>
      </c>
      <c r="D12" s="6" t="s">
        <v>71</v>
      </c>
      <c r="E12" s="6" t="s">
        <v>85</v>
      </c>
      <c r="F12" s="19">
        <v>70000</v>
      </c>
      <c r="G12" s="29">
        <f>'[1]USD REV 1'!$J$82+'[1]CHEQUES REV'!$K$42+'[1]USD REV 2'!$J$31</f>
        <v>0</v>
      </c>
      <c r="H12" s="30">
        <f t="shared" si="0"/>
        <v>70000</v>
      </c>
      <c r="J12" s="21"/>
    </row>
    <row r="13" spans="1:11" ht="58.5" customHeight="1" x14ac:dyDescent="0.25">
      <c r="A13" s="18">
        <f t="shared" si="1"/>
        <v>8</v>
      </c>
      <c r="B13" s="41"/>
      <c r="C13" s="58" t="s">
        <v>70</v>
      </c>
      <c r="D13" s="6" t="s">
        <v>86</v>
      </c>
      <c r="E13" s="6" t="s">
        <v>87</v>
      </c>
      <c r="F13" s="43">
        <v>80000</v>
      </c>
      <c r="G13" s="45"/>
      <c r="H13" s="54">
        <f t="shared" si="0"/>
        <v>80000</v>
      </c>
    </row>
    <row r="14" spans="1:11" ht="58.5" customHeight="1" x14ac:dyDescent="0.25">
      <c r="A14" s="18">
        <f t="shared" si="1"/>
        <v>9</v>
      </c>
      <c r="B14" s="41"/>
      <c r="C14" s="57"/>
      <c r="D14" s="6" t="s">
        <v>89</v>
      </c>
      <c r="E14" s="6" t="s">
        <v>88</v>
      </c>
      <c r="F14" s="44"/>
      <c r="G14" s="46"/>
      <c r="H14" s="55"/>
    </row>
    <row r="15" spans="1:11" ht="72" customHeight="1" x14ac:dyDescent="0.25">
      <c r="A15" s="18">
        <f t="shared" si="1"/>
        <v>10</v>
      </c>
      <c r="B15" s="41"/>
      <c r="C15" s="59"/>
      <c r="D15" s="6" t="s">
        <v>30</v>
      </c>
      <c r="E15" s="6" t="s">
        <v>51</v>
      </c>
      <c r="F15" s="19">
        <v>60000</v>
      </c>
      <c r="G15" s="29"/>
      <c r="H15" s="30">
        <f t="shared" si="0"/>
        <v>60000</v>
      </c>
    </row>
    <row r="16" spans="1:11" ht="45.75" customHeight="1" x14ac:dyDescent="0.25">
      <c r="A16" s="18">
        <f t="shared" si="1"/>
        <v>11</v>
      </c>
      <c r="B16" s="41"/>
      <c r="C16" s="56" t="s">
        <v>45</v>
      </c>
      <c r="D16" s="6" t="s">
        <v>92</v>
      </c>
      <c r="E16" s="6" t="s">
        <v>52</v>
      </c>
      <c r="F16" s="19">
        <v>90000</v>
      </c>
      <c r="G16" s="29"/>
      <c r="H16" s="30">
        <f t="shared" si="0"/>
        <v>90000</v>
      </c>
    </row>
    <row r="17" spans="1:11" ht="71.25" customHeight="1" x14ac:dyDescent="0.25">
      <c r="A17" s="18">
        <f t="shared" si="1"/>
        <v>12</v>
      </c>
      <c r="B17" s="41"/>
      <c r="C17" s="57"/>
      <c r="D17" s="6" t="s">
        <v>93</v>
      </c>
      <c r="E17" s="6" t="s">
        <v>94</v>
      </c>
      <c r="F17" s="19">
        <v>20000</v>
      </c>
      <c r="G17" s="29"/>
      <c r="H17" s="30">
        <f t="shared" si="0"/>
        <v>20000</v>
      </c>
    </row>
    <row r="18" spans="1:11" ht="58.5" customHeight="1" x14ac:dyDescent="0.25">
      <c r="A18" s="18">
        <f t="shared" si="1"/>
        <v>13</v>
      </c>
      <c r="B18" s="42"/>
      <c r="C18" s="57"/>
      <c r="D18" s="6" t="s">
        <v>44</v>
      </c>
      <c r="E18" s="6" t="s">
        <v>53</v>
      </c>
      <c r="F18" s="19">
        <v>80000</v>
      </c>
      <c r="G18" s="29"/>
      <c r="H18" s="30">
        <f t="shared" si="0"/>
        <v>80000</v>
      </c>
    </row>
    <row r="19" spans="1:11" ht="87" customHeight="1" x14ac:dyDescent="0.25">
      <c r="A19" s="18">
        <f t="shared" si="1"/>
        <v>14</v>
      </c>
      <c r="B19" s="40" t="s">
        <v>9</v>
      </c>
      <c r="C19" s="58" t="s">
        <v>10</v>
      </c>
      <c r="D19" s="9" t="s">
        <v>54</v>
      </c>
      <c r="E19" s="6" t="s">
        <v>95</v>
      </c>
      <c r="F19" s="19">
        <v>125000</v>
      </c>
      <c r="G19" s="29"/>
      <c r="H19" s="30">
        <f t="shared" si="0"/>
        <v>125000</v>
      </c>
    </row>
    <row r="20" spans="1:11" ht="70.5" customHeight="1" x14ac:dyDescent="0.25">
      <c r="A20" s="18">
        <f t="shared" si="1"/>
        <v>15</v>
      </c>
      <c r="B20" s="41"/>
      <c r="C20" s="57"/>
      <c r="D20" s="9" t="s">
        <v>55</v>
      </c>
      <c r="E20" s="9" t="s">
        <v>72</v>
      </c>
      <c r="F20" s="35">
        <v>80000</v>
      </c>
      <c r="G20" s="10"/>
      <c r="H20" s="30">
        <f t="shared" si="0"/>
        <v>80000</v>
      </c>
    </row>
    <row r="21" spans="1:11" ht="42" customHeight="1" x14ac:dyDescent="0.25">
      <c r="A21" s="18">
        <f t="shared" si="1"/>
        <v>16</v>
      </c>
      <c r="B21" s="41"/>
      <c r="C21" s="57"/>
      <c r="D21" s="6" t="s">
        <v>31</v>
      </c>
      <c r="E21" s="6" t="s">
        <v>32</v>
      </c>
      <c r="F21" s="19">
        <v>2000</v>
      </c>
      <c r="G21" s="29"/>
      <c r="H21" s="30">
        <f t="shared" si="0"/>
        <v>2000</v>
      </c>
    </row>
    <row r="22" spans="1:11" ht="73.5" customHeight="1" x14ac:dyDescent="0.25">
      <c r="A22" s="18">
        <f t="shared" si="1"/>
        <v>17</v>
      </c>
      <c r="B22" s="41"/>
      <c r="C22" s="57"/>
      <c r="D22" s="9" t="s">
        <v>56</v>
      </c>
      <c r="E22" s="6" t="s">
        <v>57</v>
      </c>
      <c r="F22" s="19">
        <v>25000</v>
      </c>
      <c r="G22" s="29"/>
      <c r="H22" s="30">
        <f t="shared" si="0"/>
        <v>25000</v>
      </c>
    </row>
    <row r="23" spans="1:11" ht="30.75" customHeight="1" x14ac:dyDescent="0.25">
      <c r="A23" s="18">
        <f t="shared" si="1"/>
        <v>18</v>
      </c>
      <c r="B23" s="41"/>
      <c r="C23" s="57"/>
      <c r="D23" s="56" t="s">
        <v>33</v>
      </c>
      <c r="E23" s="6" t="s">
        <v>73</v>
      </c>
      <c r="F23" s="19">
        <v>20000</v>
      </c>
      <c r="G23" s="29"/>
      <c r="H23" s="30">
        <f t="shared" si="0"/>
        <v>20000</v>
      </c>
    </row>
    <row r="24" spans="1:11" ht="56.25" customHeight="1" x14ac:dyDescent="0.25">
      <c r="A24" s="18">
        <f t="shared" si="1"/>
        <v>19</v>
      </c>
      <c r="B24" s="41"/>
      <c r="C24" s="57"/>
      <c r="D24" s="57"/>
      <c r="E24" s="6" t="s">
        <v>96</v>
      </c>
      <c r="F24" s="19">
        <v>10000</v>
      </c>
      <c r="G24" s="29">
        <f>'[1]USD REV 1'!$I$82</f>
        <v>0</v>
      </c>
      <c r="H24" s="30">
        <f t="shared" si="0"/>
        <v>10000</v>
      </c>
    </row>
    <row r="25" spans="1:11" ht="45" customHeight="1" x14ac:dyDescent="0.25">
      <c r="A25" s="18">
        <f t="shared" si="1"/>
        <v>20</v>
      </c>
      <c r="B25" s="41"/>
      <c r="C25" s="57"/>
      <c r="D25" s="6" t="s">
        <v>34</v>
      </c>
      <c r="E25" s="6" t="s">
        <v>58</v>
      </c>
      <c r="F25" s="19">
        <v>100000</v>
      </c>
      <c r="G25" s="29"/>
      <c r="H25" s="30">
        <f t="shared" si="0"/>
        <v>100000</v>
      </c>
    </row>
    <row r="26" spans="1:11" ht="71.25" customHeight="1" x14ac:dyDescent="0.25">
      <c r="A26" s="18">
        <f t="shared" si="1"/>
        <v>21</v>
      </c>
      <c r="B26" s="41"/>
      <c r="C26" s="57"/>
      <c r="D26" s="6" t="s">
        <v>35</v>
      </c>
      <c r="E26" s="6" t="s">
        <v>97</v>
      </c>
      <c r="F26" s="19">
        <v>70000</v>
      </c>
      <c r="G26" s="29">
        <f>'[1]USD REV 1'!$R$82</f>
        <v>0</v>
      </c>
      <c r="H26" s="30">
        <f t="shared" si="0"/>
        <v>70000</v>
      </c>
    </row>
    <row r="27" spans="1:11" ht="43.5" customHeight="1" x14ac:dyDescent="0.25">
      <c r="A27" s="18">
        <f t="shared" si="1"/>
        <v>22</v>
      </c>
      <c r="B27" s="42"/>
      <c r="C27" s="42"/>
      <c r="D27" s="6" t="s">
        <v>36</v>
      </c>
      <c r="E27" s="6" t="s">
        <v>61</v>
      </c>
      <c r="F27" s="19">
        <v>30000</v>
      </c>
      <c r="G27" s="29"/>
      <c r="H27" s="30">
        <f t="shared" si="0"/>
        <v>30000</v>
      </c>
    </row>
    <row r="28" spans="1:11" s="1" customFormat="1" ht="38.25" customHeight="1" x14ac:dyDescent="0.25">
      <c r="A28" s="18">
        <f t="shared" si="1"/>
        <v>23</v>
      </c>
      <c r="B28" s="40" t="s">
        <v>11</v>
      </c>
      <c r="C28" s="56" t="s">
        <v>49</v>
      </c>
      <c r="D28" s="6" t="s">
        <v>43</v>
      </c>
      <c r="E28" s="6" t="s">
        <v>60</v>
      </c>
      <c r="F28" s="19">
        <v>30000</v>
      </c>
      <c r="G28" s="29"/>
      <c r="H28" s="30">
        <f t="shared" ref="H28:H29" si="2">F28-G28</f>
        <v>30000</v>
      </c>
      <c r="I28" s="20"/>
      <c r="J28" s="20"/>
      <c r="K28" s="20"/>
    </row>
    <row r="29" spans="1:11" s="1" customFormat="1" ht="57.75" customHeight="1" x14ac:dyDescent="0.25">
      <c r="A29" s="18">
        <f t="shared" si="1"/>
        <v>24</v>
      </c>
      <c r="B29" s="57"/>
      <c r="C29" s="57"/>
      <c r="D29" s="9" t="s">
        <v>90</v>
      </c>
      <c r="E29" s="9" t="s">
        <v>91</v>
      </c>
      <c r="F29" s="35">
        <v>50000</v>
      </c>
      <c r="G29" s="10"/>
      <c r="H29" s="30">
        <f t="shared" si="2"/>
        <v>50000</v>
      </c>
      <c r="I29" s="20"/>
      <c r="J29" s="20"/>
      <c r="K29" s="20"/>
    </row>
    <row r="30" spans="1:11" s="1" customFormat="1" ht="31.5" customHeight="1" x14ac:dyDescent="0.25">
      <c r="A30" s="18"/>
      <c r="B30" s="57"/>
      <c r="C30" s="31"/>
      <c r="D30" s="32" t="s">
        <v>99</v>
      </c>
      <c r="E30" s="7" t="s">
        <v>100</v>
      </c>
      <c r="F30" s="37">
        <v>25000</v>
      </c>
      <c r="G30" s="10"/>
      <c r="H30" s="30">
        <f t="shared" ref="H30" si="3">F30-G30</f>
        <v>25000</v>
      </c>
      <c r="I30" s="20"/>
      <c r="J30" s="20"/>
      <c r="K30" s="20"/>
    </row>
    <row r="31" spans="1:11" ht="102.75" customHeight="1" x14ac:dyDescent="0.25">
      <c r="A31" s="18">
        <f>A29+1</f>
        <v>25</v>
      </c>
      <c r="B31" s="57"/>
      <c r="C31" s="6" t="s">
        <v>37</v>
      </c>
      <c r="D31" s="6" t="s">
        <v>38</v>
      </c>
      <c r="E31" s="6" t="s">
        <v>98</v>
      </c>
      <c r="F31" s="19">
        <v>70000</v>
      </c>
      <c r="G31" s="29"/>
      <c r="H31" s="30">
        <f t="shared" si="0"/>
        <v>70000</v>
      </c>
    </row>
    <row r="32" spans="1:11" ht="28.5" customHeight="1" x14ac:dyDescent="0.25">
      <c r="A32" s="18">
        <f t="shared" si="1"/>
        <v>26</v>
      </c>
      <c r="B32" s="41"/>
      <c r="C32" s="6"/>
      <c r="D32" s="6" t="s">
        <v>40</v>
      </c>
      <c r="E32" s="6" t="s">
        <v>39</v>
      </c>
      <c r="F32" s="19">
        <v>160000</v>
      </c>
      <c r="G32" s="29">
        <f>'[1]CHEQUES REV'!$O$42+'[1]USD REV 1'!$N$82</f>
        <v>0</v>
      </c>
      <c r="H32" s="30">
        <f t="shared" si="0"/>
        <v>160000</v>
      </c>
    </row>
    <row r="33" spans="1:11" ht="27" customHeight="1" x14ac:dyDescent="0.25">
      <c r="A33" s="18">
        <f t="shared" si="1"/>
        <v>27</v>
      </c>
      <c r="B33" s="41"/>
      <c r="C33" s="6"/>
      <c r="D33" s="6" t="s">
        <v>41</v>
      </c>
      <c r="E33" s="6" t="s">
        <v>13</v>
      </c>
      <c r="F33" s="19">
        <v>90000</v>
      </c>
      <c r="G33" s="29">
        <f>'[1]CHEQUES REV'!$N$42+'[1]USD REV 1'!$M$82</f>
        <v>0</v>
      </c>
      <c r="H33" s="30">
        <f t="shared" si="0"/>
        <v>90000</v>
      </c>
    </row>
    <row r="34" spans="1:11" ht="57" customHeight="1" x14ac:dyDescent="0.25">
      <c r="A34" s="18">
        <f t="shared" si="1"/>
        <v>28</v>
      </c>
      <c r="B34" s="41"/>
      <c r="C34" s="6"/>
      <c r="D34" s="6" t="s">
        <v>42</v>
      </c>
      <c r="E34" s="6" t="s">
        <v>59</v>
      </c>
      <c r="F34" s="19">
        <v>100000</v>
      </c>
      <c r="G34" s="29">
        <f>'[1]CHEQUES REV'!$Y$42+'[1]USD REV 1'!$AA$82</f>
        <v>0</v>
      </c>
      <c r="H34" s="30">
        <f t="shared" si="0"/>
        <v>100000</v>
      </c>
    </row>
    <row r="35" spans="1:11" ht="28.5" x14ac:dyDescent="0.25">
      <c r="A35" s="18">
        <f t="shared" si="1"/>
        <v>29</v>
      </c>
      <c r="B35" s="41"/>
      <c r="C35" s="56" t="s">
        <v>14</v>
      </c>
      <c r="D35" s="58" t="s">
        <v>15</v>
      </c>
      <c r="E35" s="6" t="s">
        <v>46</v>
      </c>
      <c r="F35" s="19">
        <v>10000</v>
      </c>
      <c r="G35" s="29"/>
      <c r="H35" s="30">
        <f t="shared" si="0"/>
        <v>10000</v>
      </c>
    </row>
    <row r="36" spans="1:11" ht="33" customHeight="1" x14ac:dyDescent="0.25">
      <c r="A36" s="18">
        <f t="shared" si="1"/>
        <v>30</v>
      </c>
      <c r="B36" s="41"/>
      <c r="C36" s="41"/>
      <c r="D36" s="59"/>
      <c r="E36" s="6" t="s">
        <v>47</v>
      </c>
      <c r="F36" s="19">
        <v>3000</v>
      </c>
      <c r="G36" s="29"/>
      <c r="H36" s="30">
        <f t="shared" si="0"/>
        <v>3000</v>
      </c>
    </row>
    <row r="37" spans="1:11" ht="102" customHeight="1" x14ac:dyDescent="0.25">
      <c r="A37" s="18">
        <f t="shared" si="1"/>
        <v>31</v>
      </c>
      <c r="B37" s="41"/>
      <c r="C37" s="42"/>
      <c r="D37" s="7" t="s">
        <v>102</v>
      </c>
      <c r="E37" s="7" t="s">
        <v>103</v>
      </c>
      <c r="F37" s="19">
        <v>80000</v>
      </c>
      <c r="G37" s="29"/>
      <c r="H37" s="30">
        <f t="shared" si="0"/>
        <v>80000</v>
      </c>
    </row>
    <row r="38" spans="1:11" ht="71.25" x14ac:dyDescent="0.25">
      <c r="A38" s="18">
        <f t="shared" si="1"/>
        <v>32</v>
      </c>
      <c r="B38" s="41"/>
      <c r="C38" s="6" t="s">
        <v>48</v>
      </c>
      <c r="D38" s="6" t="s">
        <v>63</v>
      </c>
      <c r="E38" s="6" t="s">
        <v>21</v>
      </c>
      <c r="F38" s="19">
        <v>50000</v>
      </c>
      <c r="G38" s="29">
        <f>'[1]USD REV 2'!$I$31</f>
        <v>0</v>
      </c>
      <c r="H38" s="30">
        <f t="shared" si="0"/>
        <v>50000</v>
      </c>
    </row>
    <row r="39" spans="1:11" x14ac:dyDescent="0.25">
      <c r="A39" s="18">
        <f t="shared" si="1"/>
        <v>33</v>
      </c>
      <c r="B39" s="41"/>
      <c r="C39" s="6"/>
      <c r="D39" s="6" t="s">
        <v>62</v>
      </c>
      <c r="E39" s="6" t="s">
        <v>22</v>
      </c>
      <c r="F39" s="19">
        <v>30000</v>
      </c>
      <c r="G39" s="29"/>
      <c r="H39" s="30">
        <f t="shared" si="0"/>
        <v>30000</v>
      </c>
    </row>
    <row r="40" spans="1:11" x14ac:dyDescent="0.25">
      <c r="A40" s="18">
        <f t="shared" si="1"/>
        <v>34</v>
      </c>
      <c r="B40" s="41"/>
      <c r="C40" s="6"/>
      <c r="D40" s="6" t="s">
        <v>64</v>
      </c>
      <c r="E40" s="6" t="s">
        <v>23</v>
      </c>
      <c r="F40" s="19">
        <v>15000</v>
      </c>
      <c r="G40" s="29">
        <v>0</v>
      </c>
      <c r="H40" s="30">
        <f t="shared" si="0"/>
        <v>15000</v>
      </c>
    </row>
    <row r="41" spans="1:11" x14ac:dyDescent="0.25">
      <c r="A41" s="18">
        <f t="shared" si="1"/>
        <v>35</v>
      </c>
      <c r="B41" s="41"/>
      <c r="C41" s="15"/>
      <c r="D41" s="15"/>
      <c r="E41" s="15" t="s">
        <v>16</v>
      </c>
      <c r="F41" s="19">
        <f>SUM(F5:F40)</f>
        <v>1815000</v>
      </c>
      <c r="G41" s="19">
        <f>SUM(G5:G40)</f>
        <v>0</v>
      </c>
      <c r="H41" s="19">
        <f t="shared" si="0"/>
        <v>1815000</v>
      </c>
    </row>
    <row r="42" spans="1:11" ht="43.5" customHeight="1" x14ac:dyDescent="0.25">
      <c r="A42" s="18">
        <f t="shared" si="1"/>
        <v>36</v>
      </c>
      <c r="B42" s="41"/>
      <c r="C42" s="56" t="s">
        <v>12</v>
      </c>
      <c r="D42" s="6" t="s">
        <v>19</v>
      </c>
      <c r="E42" s="6" t="s">
        <v>65</v>
      </c>
      <c r="F42" s="19">
        <v>800000</v>
      </c>
      <c r="G42" s="29"/>
      <c r="H42" s="30">
        <f t="shared" si="0"/>
        <v>800000</v>
      </c>
    </row>
    <row r="43" spans="1:11" ht="43.5" customHeight="1" x14ac:dyDescent="0.25">
      <c r="A43" s="18">
        <f t="shared" si="1"/>
        <v>37</v>
      </c>
      <c r="B43" s="41"/>
      <c r="C43" s="41"/>
      <c r="D43" s="6" t="s">
        <v>66</v>
      </c>
      <c r="E43" s="6" t="s">
        <v>20</v>
      </c>
      <c r="F43" s="19">
        <v>100000</v>
      </c>
      <c r="G43" s="29"/>
      <c r="H43" s="30">
        <f t="shared" si="0"/>
        <v>100000</v>
      </c>
    </row>
    <row r="44" spans="1:11" x14ac:dyDescent="0.25">
      <c r="A44" s="18">
        <f t="shared" si="1"/>
        <v>38</v>
      </c>
      <c r="B44" s="41"/>
      <c r="C44" s="41"/>
      <c r="D44" s="60" t="s">
        <v>69</v>
      </c>
      <c r="E44" s="6" t="s">
        <v>67</v>
      </c>
      <c r="F44" s="19">
        <v>25000</v>
      </c>
      <c r="G44" s="29"/>
      <c r="H44" s="30">
        <f t="shared" si="0"/>
        <v>25000</v>
      </c>
    </row>
    <row r="45" spans="1:11" ht="27.75" customHeight="1" x14ac:dyDescent="0.25">
      <c r="A45" s="18">
        <f t="shared" si="1"/>
        <v>39</v>
      </c>
      <c r="B45" s="41"/>
      <c r="C45" s="41"/>
      <c r="D45" s="58"/>
      <c r="E45" s="9" t="s">
        <v>68</v>
      </c>
      <c r="F45" s="38">
        <v>25000</v>
      </c>
      <c r="G45" s="16"/>
      <c r="H45" s="30">
        <f t="shared" si="0"/>
        <v>25000</v>
      </c>
    </row>
    <row r="46" spans="1:11" x14ac:dyDescent="0.25">
      <c r="A46" s="18">
        <f t="shared" si="1"/>
        <v>40</v>
      </c>
      <c r="B46" s="42"/>
      <c r="C46" s="42"/>
      <c r="D46" s="33"/>
      <c r="E46" s="6" t="s">
        <v>101</v>
      </c>
      <c r="F46" s="19">
        <v>15000</v>
      </c>
      <c r="G46" s="29">
        <f>'[1]CHEQUES REV'!$I$42</f>
        <v>0</v>
      </c>
      <c r="H46" s="30">
        <f t="shared" si="0"/>
        <v>15000</v>
      </c>
    </row>
    <row r="47" spans="1:11" s="1" customFormat="1" x14ac:dyDescent="0.25">
      <c r="A47" s="18"/>
      <c r="B47" s="6"/>
      <c r="C47" s="6"/>
      <c r="D47" s="14"/>
      <c r="E47" s="15" t="s">
        <v>104</v>
      </c>
      <c r="F47" s="19">
        <f>SUM(F42:F46)</f>
        <v>965000</v>
      </c>
      <c r="G47" s="19">
        <f t="shared" ref="G47:H47" si="4">SUM(G42:G46)</f>
        <v>0</v>
      </c>
      <c r="H47" s="19">
        <f t="shared" si="4"/>
        <v>965000</v>
      </c>
      <c r="I47" s="20"/>
      <c r="J47" s="20"/>
      <c r="K47" s="20"/>
    </row>
    <row r="48" spans="1:11" x14ac:dyDescent="0.25">
      <c r="A48" s="18">
        <f>A46+1</f>
        <v>41</v>
      </c>
      <c r="B48" s="15"/>
      <c r="C48" s="15"/>
      <c r="D48" s="15"/>
      <c r="E48" s="15" t="s">
        <v>17</v>
      </c>
      <c r="F48" s="19">
        <f>SUM(F41+F47)</f>
        <v>2780000</v>
      </c>
      <c r="G48" s="19">
        <f t="shared" ref="G48:H48" si="5">SUM(G41+G47)</f>
        <v>0</v>
      </c>
      <c r="H48" s="19">
        <f t="shared" si="5"/>
        <v>2780000</v>
      </c>
    </row>
  </sheetData>
  <mergeCells count="24">
    <mergeCell ref="B28:B46"/>
    <mergeCell ref="C35:C37"/>
    <mergeCell ref="D23:D24"/>
    <mergeCell ref="D35:D36"/>
    <mergeCell ref="C19:C27"/>
    <mergeCell ref="B19:B27"/>
    <mergeCell ref="D44:D45"/>
    <mergeCell ref="C28:C29"/>
    <mergeCell ref="C42:C46"/>
    <mergeCell ref="B12:B18"/>
    <mergeCell ref="B5:B11"/>
    <mergeCell ref="F13:F14"/>
    <mergeCell ref="G13:G14"/>
    <mergeCell ref="B2:H2"/>
    <mergeCell ref="B3:B4"/>
    <mergeCell ref="C3:C4"/>
    <mergeCell ref="D3:D4"/>
    <mergeCell ref="E3:E4"/>
    <mergeCell ref="F3:F4"/>
    <mergeCell ref="G3:H3"/>
    <mergeCell ref="H13:H14"/>
    <mergeCell ref="C16:C18"/>
    <mergeCell ref="C13:C15"/>
    <mergeCell ref="C9:C11"/>
  </mergeCells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Sheet2</vt:lpstr>
      <vt:lpstr>Sheet2!Print_Titles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mgurure</dc:creator>
  <cp:lastModifiedBy>admin</cp:lastModifiedBy>
  <cp:lastPrinted>2019-05-16T12:58:40Z</cp:lastPrinted>
  <dcterms:created xsi:type="dcterms:W3CDTF">2016-06-30T07:17:00Z</dcterms:created>
  <dcterms:modified xsi:type="dcterms:W3CDTF">2019-08-22T11:18:46Z</dcterms:modified>
</cp:coreProperties>
</file>